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4 Transparencia\1 trimestre\Art. 92\"/>
    </mc:Choice>
  </mc:AlternateContent>
  <bookViews>
    <workbookView xWindow="0" yWindow="0" windowWidth="19200" windowHeight="6930"/>
  </bookViews>
  <sheets>
    <sheet name="Reporte de Formatos" sheetId="1" r:id="rId1"/>
    <sheet name="Hidden_1" sheetId="2" r:id="rId2"/>
    <sheet name="Hidden_2" sheetId="3" r:id="rId3"/>
  </sheets>
  <externalReferences>
    <externalReference r:id="rId4"/>
  </externalReferences>
  <definedNames>
    <definedName name="Hidden_110">#REF!</definedName>
    <definedName name="Hidden_17">Hidden_1!$A$1:$A$2</definedName>
    <definedName name="Hidden_210">Hidden_2!$A$1:$A$2</definedName>
  </definedNames>
  <calcPr calcId="162913"/>
</workbook>
</file>

<file path=xl/calcChain.xml><?xml version="1.0" encoding="utf-8"?>
<calcChain xmlns="http://schemas.openxmlformats.org/spreadsheetml/2006/main">
  <c r="O24" i="1" l="1"/>
  <c r="L24" i="1"/>
  <c r="M24" i="1" s="1"/>
  <c r="M23" i="1"/>
  <c r="L23" i="1"/>
  <c r="L22" i="1"/>
  <c r="M22" i="1" s="1"/>
  <c r="O21" i="1"/>
  <c r="L21" i="1"/>
  <c r="M21" i="1" s="1"/>
  <c r="O20" i="1"/>
  <c r="M20" i="1"/>
  <c r="L20" i="1"/>
  <c r="O19" i="1"/>
  <c r="L19" i="1"/>
  <c r="M19" i="1" s="1"/>
  <c r="O18" i="1"/>
  <c r="L18" i="1"/>
  <c r="M18" i="1" s="1"/>
  <c r="O17" i="1"/>
  <c r="L17" i="1"/>
  <c r="M17" i="1" s="1"/>
  <c r="O16" i="1"/>
  <c r="M16" i="1"/>
  <c r="L16" i="1"/>
  <c r="O15" i="1"/>
  <c r="L15" i="1"/>
  <c r="M15" i="1" s="1"/>
  <c r="O14" i="1"/>
  <c r="L14" i="1"/>
  <c r="M14" i="1" s="1"/>
  <c r="O13" i="1"/>
  <c r="L13" i="1"/>
  <c r="M13" i="1" s="1"/>
  <c r="O12" i="1"/>
  <c r="M12" i="1"/>
  <c r="L12" i="1"/>
  <c r="L11" i="1"/>
  <c r="M11" i="1" s="1"/>
  <c r="O10" i="1"/>
  <c r="L10" i="1"/>
  <c r="M10" i="1" s="1"/>
  <c r="L9" i="1"/>
  <c r="M9" i="1" s="1"/>
  <c r="L8" i="1"/>
  <c r="M8" i="1" s="1"/>
</calcChain>
</file>

<file path=xl/sharedStrings.xml><?xml version="1.0" encoding="utf-8"?>
<sst xmlns="http://schemas.openxmlformats.org/spreadsheetml/2006/main" count="219" uniqueCount="125">
  <si>
    <t>49303</t>
  </si>
  <si>
    <t>TÍTULO</t>
  </si>
  <si>
    <t>NOMBRE CORTO</t>
  </si>
  <si>
    <t>DESCRIPCIÓN</t>
  </si>
  <si>
    <t>Tabulador de remuneraciones de integrantes de órganos de dirección</t>
  </si>
  <si>
    <t>18LTAIPECH81F16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</si>
  <si>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</si>
  <si>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</si>
  <si>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</si>
  <si>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</si>
  <si>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</si>
  <si>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</si>
  <si>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</si>
  <si>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</si>
  <si>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441783</t>
  </si>
  <si>
    <t>441788</t>
  </si>
  <si>
    <t>441789</t>
  </si>
  <si>
    <t>441791</t>
  </si>
  <si>
    <t>441774</t>
  </si>
  <si>
    <t>441781</t>
  </si>
  <si>
    <t>441776</t>
  </si>
  <si>
    <t>570404</t>
  </si>
  <si>
    <t>441782</t>
  </si>
  <si>
    <t>441778</t>
  </si>
  <si>
    <t>441787</t>
  </si>
  <si>
    <t>441779</t>
  </si>
  <si>
    <t>441785</t>
  </si>
  <si>
    <t>441786</t>
  </si>
  <si>
    <t>441775</t>
  </si>
  <si>
    <t>441790</t>
  </si>
  <si>
    <t>441777</t>
  </si>
  <si>
    <t>441780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</si>
  <si>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</si>
  <si>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</si>
  <si>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</si>
  <si>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</si>
  <si>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</si>
  <si>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</si>
  <si>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</si>
  <si>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</si>
  <si>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</si>
  <si>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</si>
  <si>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</si>
  <si>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</si>
  <si>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</si>
  <si>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</si>
  <si>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</si>
  <si>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</si>
  <si>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</si>
  <si>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</si>
  <si>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</si>
  <si>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</si>
  <si>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</si>
  <si>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</si>
  <si>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</si>
  <si>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Coordinación Estatal</t>
  </si>
  <si>
    <t>Beatriz Adriana</t>
  </si>
  <si>
    <t>Flores</t>
  </si>
  <si>
    <t>Suarez</t>
  </si>
  <si>
    <t>Integrante de la comisión operativa</t>
  </si>
  <si>
    <t>Coordinacion</t>
  </si>
  <si>
    <t>financieros</t>
  </si>
  <si>
    <t>Andrea</t>
  </si>
  <si>
    <t>Negron</t>
  </si>
  <si>
    <t>Sanchez</t>
  </si>
  <si>
    <t>Luis Gerardo</t>
  </si>
  <si>
    <t>Salazar</t>
  </si>
  <si>
    <t>Romero</t>
  </si>
  <si>
    <t>Auxiliar de medios de comunicación</t>
  </si>
  <si>
    <t>Comunicacion Social</t>
  </si>
  <si>
    <t xml:space="preserve">Rodrigo </t>
  </si>
  <si>
    <t>Maza</t>
  </si>
  <si>
    <t>Orozco</t>
  </si>
  <si>
    <t>Secretario organización y accion p</t>
  </si>
  <si>
    <t>Tesoreria Estatal</t>
  </si>
  <si>
    <t>Hiber</t>
  </si>
  <si>
    <t>Gordillo</t>
  </si>
  <si>
    <t>Nañez</t>
  </si>
  <si>
    <t>Representate propietario OPL</t>
  </si>
  <si>
    <t>Gladys carolina</t>
  </si>
  <si>
    <t>Del muro</t>
  </si>
  <si>
    <t>Vazquez</t>
  </si>
  <si>
    <t>Auxiliar de comunicación y medios</t>
  </si>
  <si>
    <t>Comunicaciones</t>
  </si>
  <si>
    <t>Adolfo</t>
  </si>
  <si>
    <t>Reyna</t>
  </si>
  <si>
    <t>Moreno</t>
  </si>
  <si>
    <t>SNR</t>
  </si>
  <si>
    <t>transparencia</t>
  </si>
  <si>
    <t>Josefa Alejandra</t>
  </si>
  <si>
    <t>Coello</t>
  </si>
  <si>
    <t>Montoya</t>
  </si>
  <si>
    <t>Encargada de transparencia</t>
  </si>
  <si>
    <t>Jose Miguel</t>
  </si>
  <si>
    <t>Trujillo</t>
  </si>
  <si>
    <t>Dominguez</t>
  </si>
  <si>
    <t xml:space="preserve">Delegado de Jovenes </t>
  </si>
  <si>
    <t>Gabriel</t>
  </si>
  <si>
    <t xml:space="preserve">Cruz </t>
  </si>
  <si>
    <t>Martinez</t>
  </si>
  <si>
    <t>Auxiliar de Tesorería</t>
  </si>
  <si>
    <t>Guillermo Federico</t>
  </si>
  <si>
    <t>Enriquez</t>
  </si>
  <si>
    <t>Ramos</t>
  </si>
  <si>
    <t>Secreatario de Comunicación</t>
  </si>
  <si>
    <t>Ana Sofia</t>
  </si>
  <si>
    <t xml:space="preserve">Calderon </t>
  </si>
  <si>
    <t xml:space="preserve">Subdelegada de Jovenes </t>
  </si>
  <si>
    <t>Laura Anai</t>
  </si>
  <si>
    <t>Hernández</t>
  </si>
  <si>
    <t>Mendez</t>
  </si>
  <si>
    <t>Berenice</t>
  </si>
  <si>
    <t>Torres</t>
  </si>
  <si>
    <t>Auxiliar de Coordinación</t>
  </si>
  <si>
    <t>Eva Samantha</t>
  </si>
  <si>
    <t>Fino</t>
  </si>
  <si>
    <t>Guillen</t>
  </si>
  <si>
    <t>Asistente de coordinación</t>
  </si>
  <si>
    <t>Carlos Miguel</t>
  </si>
  <si>
    <t>Abarca</t>
  </si>
  <si>
    <t>Garcia</t>
  </si>
  <si>
    <t>Auxiliar de coordinación</t>
  </si>
  <si>
    <t>Alan</t>
  </si>
  <si>
    <t>Fernelly</t>
  </si>
  <si>
    <t>del 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</si>
</sst>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8LTAIPECH81F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topLeftCell="A2" workbookViewId="0">
      <selection activeCell="E15" sqref="E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1796875" bestFit="1" customWidth="1"/>
    <col min="5" max="5" width="47.6328125" bestFit="1" customWidth="1"/>
    <col min="6" max="6" width="51.453125" bestFit="1" customWidth="1"/>
    <col min="7" max="7" width="53.26953125" bestFit="1" customWidth="1"/>
    <col min="8" max="8" width="58.1796875" bestFit="1" customWidth="1"/>
    <col min="9" max="9" width="22.26953125" bestFit="1" customWidth="1"/>
    <col min="10" max="10" width="20.26953125" bestFit="1" customWidth="1"/>
    <col min="11" max="11" width="28.26953125" bestFit="1" customWidth="1"/>
    <col min="12" max="12" width="59.453125" bestFit="1" customWidth="1"/>
    <col min="13" max="13" width="45.26953125" bestFit="1" customWidth="1"/>
    <col min="14" max="14" width="27.54296875" bestFit="1" customWidth="1"/>
    <col min="15" max="15" width="32.90625" bestFit="1" customWidth="1"/>
    <col min="16" max="16" width="73.1796875" bestFit="1" customWidth="1"/>
    <col min="17" max="17" width="20" bestFit="1" customWidth="1"/>
    <col min="18" max="18" width="8" bestFit="1" customWidth="1"/>
  </cols>
  <sheetData>
    <row r="1" spans="1:18" hidden="1" x14ac:dyDescent="0.35">
      <c r="A1" t="s">
        <v>0</v>
      </c>
    </row>
    <row r="2" spans="1:18" x14ac:dyDescent="0.35">
      <c r="A2" s="2" t="s">
        <v>1</v>
      </c>
      <c r="B2" s="3"/>
      <c r="C2" s="3"/>
      <c r="D2" s="2" t="s">
        <v>2</v>
      </c>
      <c r="E2" s="3"/>
      <c r="F2" s="3"/>
      <c r="G2" s="2" t="s">
        <v>3</v>
      </c>
      <c r="H2" s="3"/>
      <c r="I2" s="3"/>
    </row>
    <row r="3" spans="1:18" x14ac:dyDescent="0.35">
      <c r="A3" s="4" t="s">
        <v>4</v>
      </c>
      <c r="B3" s="3"/>
      <c r="C3" s="3"/>
      <c r="D3" s="4" t="s">
        <v>5</v>
      </c>
      <c r="E3" s="3"/>
      <c r="F3" s="3"/>
      <c r="G3" s="4" t="s">
        <v>6</v>
      </c>
      <c r="H3" s="3"/>
      <c r="I3" s="3"/>
    </row>
    <row r="4" spans="1:18" hidden="1" x14ac:dyDescent="0.3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2" t="s">
        <v>32</v>
      </c>
      <c r="B6" s="3"/>
      <c r="C6" s="3"/>
      <c r="D6" s="3"/>
      <c r="E6" s="3"/>
      <c r="F6" s="3"/>
      <c r="G6" s="3"/>
      <c r="H6" s="3"/>
      <c r="I6" s="3"/>
      <c r="J6" s="3"/>
      <c r="K6" s="3"/>
      <c r="L6" s="3"/>
      <c r="M6" s="3"/>
      <c r="N6" s="3"/>
      <c r="O6" s="3"/>
      <c r="P6" s="3"/>
      <c r="Q6" s="3"/>
      <c r="R6" s="3"/>
    </row>
    <row r="7" spans="1:18" ht="26"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5">
      <c r="A8" s="5">
        <v>2024</v>
      </c>
      <c r="B8" s="6">
        <v>45292</v>
      </c>
      <c r="C8" s="6">
        <v>45382</v>
      </c>
      <c r="D8" s="5" t="s">
        <v>55</v>
      </c>
      <c r="E8" t="s">
        <v>56</v>
      </c>
      <c r="F8" t="s">
        <v>57</v>
      </c>
      <c r="G8" t="s">
        <v>58</v>
      </c>
      <c r="H8" t="s">
        <v>52</v>
      </c>
      <c r="I8" t="s">
        <v>59</v>
      </c>
      <c r="J8" s="5" t="s">
        <v>60</v>
      </c>
      <c r="K8" s="5" t="s">
        <v>53</v>
      </c>
      <c r="L8">
        <f>2653.35*2</f>
        <v>5306.7</v>
      </c>
      <c r="M8" s="5">
        <f>+L8-O8</f>
        <v>306.64999999999964</v>
      </c>
      <c r="N8" s="5">
        <v>0</v>
      </c>
      <c r="O8">
        <v>5000.05</v>
      </c>
      <c r="P8" s="5" t="s">
        <v>61</v>
      </c>
      <c r="Q8" s="6">
        <v>45419</v>
      </c>
    </row>
    <row r="9" spans="1:18" x14ac:dyDescent="0.35">
      <c r="A9" s="5">
        <v>2024</v>
      </c>
      <c r="B9" s="6">
        <v>45292</v>
      </c>
      <c r="C9" s="6">
        <v>45382</v>
      </c>
      <c r="D9" s="5" t="s">
        <v>55</v>
      </c>
      <c r="E9" t="s">
        <v>62</v>
      </c>
      <c r="F9" t="s">
        <v>63</v>
      </c>
      <c r="G9" t="s">
        <v>64</v>
      </c>
      <c r="H9" t="s">
        <v>52</v>
      </c>
      <c r="I9" t="s">
        <v>59</v>
      </c>
      <c r="J9" s="5" t="s">
        <v>60</v>
      </c>
      <c r="K9" s="5" t="s">
        <v>53</v>
      </c>
      <c r="L9">
        <f>2653.3*2</f>
        <v>5306.6</v>
      </c>
      <c r="M9" s="5">
        <f t="shared" ref="M9:M24" si="0">+L9-O9</f>
        <v>306.60000000000036</v>
      </c>
      <c r="N9" s="5">
        <v>0</v>
      </c>
      <c r="O9">
        <v>5000</v>
      </c>
      <c r="P9" s="5" t="s">
        <v>61</v>
      </c>
      <c r="Q9" s="6">
        <v>45419</v>
      </c>
    </row>
    <row r="10" spans="1:18" x14ac:dyDescent="0.35">
      <c r="A10" s="5">
        <v>2024</v>
      </c>
      <c r="B10" s="6">
        <v>45292</v>
      </c>
      <c r="C10" s="6">
        <v>45382</v>
      </c>
      <c r="D10" s="5" t="s">
        <v>55</v>
      </c>
      <c r="E10" t="s">
        <v>65</v>
      </c>
      <c r="F10" t="s">
        <v>66</v>
      </c>
      <c r="G10" t="s">
        <v>67</v>
      </c>
      <c r="H10" t="s">
        <v>51</v>
      </c>
      <c r="I10" t="s">
        <v>68</v>
      </c>
      <c r="J10" s="5" t="s">
        <v>69</v>
      </c>
      <c r="K10" s="5" t="s">
        <v>53</v>
      </c>
      <c r="L10">
        <f>2894.79*2</f>
        <v>5789.58</v>
      </c>
      <c r="M10" s="5">
        <f t="shared" si="0"/>
        <v>337.51999999999953</v>
      </c>
      <c r="N10" s="5">
        <v>0</v>
      </c>
      <c r="O10">
        <f>2726.03*2</f>
        <v>5452.06</v>
      </c>
      <c r="P10" s="5" t="s">
        <v>61</v>
      </c>
      <c r="Q10" s="6">
        <v>45419</v>
      </c>
    </row>
    <row r="11" spans="1:18" x14ac:dyDescent="0.35">
      <c r="A11" s="5">
        <v>2024</v>
      </c>
      <c r="B11" s="6">
        <v>45292</v>
      </c>
      <c r="C11" s="6">
        <v>45382</v>
      </c>
      <c r="D11" s="5" t="s">
        <v>55</v>
      </c>
      <c r="E11" t="s">
        <v>70</v>
      </c>
      <c r="F11" t="s">
        <v>71</v>
      </c>
      <c r="G11" t="s">
        <v>72</v>
      </c>
      <c r="H11" t="s">
        <v>51</v>
      </c>
      <c r="I11" t="s">
        <v>73</v>
      </c>
      <c r="J11" s="5" t="s">
        <v>74</v>
      </c>
      <c r="K11" s="5" t="s">
        <v>53</v>
      </c>
      <c r="L11">
        <f>6026.76*2</f>
        <v>12053.52</v>
      </c>
      <c r="M11" s="5">
        <f t="shared" si="0"/>
        <v>1053.5200000000004</v>
      </c>
      <c r="N11" s="5">
        <v>0</v>
      </c>
      <c r="O11">
        <v>11000</v>
      </c>
      <c r="P11" s="5" t="s">
        <v>61</v>
      </c>
      <c r="Q11" s="6">
        <v>45419</v>
      </c>
    </row>
    <row r="12" spans="1:18" x14ac:dyDescent="0.35">
      <c r="A12" s="5">
        <v>2024</v>
      </c>
      <c r="B12" s="6">
        <v>45292</v>
      </c>
      <c r="C12" s="6">
        <v>45382</v>
      </c>
      <c r="D12" s="5" t="s">
        <v>55</v>
      </c>
      <c r="E12" t="s">
        <v>75</v>
      </c>
      <c r="F12" t="s">
        <v>76</v>
      </c>
      <c r="G12" t="s">
        <v>77</v>
      </c>
      <c r="H12" t="s">
        <v>51</v>
      </c>
      <c r="I12" t="s">
        <v>78</v>
      </c>
      <c r="J12" s="5" t="s">
        <v>60</v>
      </c>
      <c r="K12" s="5" t="s">
        <v>53</v>
      </c>
      <c r="L12">
        <f>2894.79*2</f>
        <v>5789.58</v>
      </c>
      <c r="M12" s="5">
        <f t="shared" si="0"/>
        <v>337.51999999999953</v>
      </c>
      <c r="N12" s="5">
        <v>0</v>
      </c>
      <c r="O12">
        <f>2726.03*2</f>
        <v>5452.06</v>
      </c>
      <c r="P12" s="5" t="s">
        <v>61</v>
      </c>
      <c r="Q12" s="6">
        <v>45419</v>
      </c>
    </row>
    <row r="13" spans="1:18" x14ac:dyDescent="0.35">
      <c r="A13" s="5">
        <v>2024</v>
      </c>
      <c r="B13" s="6">
        <v>45292</v>
      </c>
      <c r="C13" s="6">
        <v>45382</v>
      </c>
      <c r="D13" s="5" t="s">
        <v>55</v>
      </c>
      <c r="E13" t="s">
        <v>79</v>
      </c>
      <c r="F13" t="s">
        <v>80</v>
      </c>
      <c r="G13" t="s">
        <v>81</v>
      </c>
      <c r="H13" t="s">
        <v>52</v>
      </c>
      <c r="I13" t="s">
        <v>82</v>
      </c>
      <c r="J13" s="5" t="s">
        <v>83</v>
      </c>
      <c r="K13" s="5" t="s">
        <v>53</v>
      </c>
      <c r="L13">
        <f>5997.53*2</f>
        <v>11995.06</v>
      </c>
      <c r="M13" s="5">
        <f t="shared" si="0"/>
        <v>1044.1599999999999</v>
      </c>
      <c r="N13" s="5">
        <v>0</v>
      </c>
      <c r="O13">
        <f>5475.45*2</f>
        <v>10950.9</v>
      </c>
      <c r="P13" s="5" t="s">
        <v>61</v>
      </c>
      <c r="Q13" s="6">
        <v>45419</v>
      </c>
    </row>
    <row r="14" spans="1:18" x14ac:dyDescent="0.35">
      <c r="A14" s="5">
        <v>2024</v>
      </c>
      <c r="B14" s="6">
        <v>45292</v>
      </c>
      <c r="C14" s="6">
        <v>45382</v>
      </c>
      <c r="D14" s="5" t="s">
        <v>55</v>
      </c>
      <c r="E14" t="s">
        <v>84</v>
      </c>
      <c r="F14" t="s">
        <v>85</v>
      </c>
      <c r="G14" t="s">
        <v>86</v>
      </c>
      <c r="H14" t="s">
        <v>51</v>
      </c>
      <c r="I14" t="s">
        <v>87</v>
      </c>
      <c r="J14" s="5" t="s">
        <v>88</v>
      </c>
      <c r="K14" s="5" t="s">
        <v>53</v>
      </c>
      <c r="L14">
        <f>5997.53*2</f>
        <v>11995.06</v>
      </c>
      <c r="M14" s="5">
        <f t="shared" si="0"/>
        <v>1044.1599999999999</v>
      </c>
      <c r="N14" s="5">
        <v>0</v>
      </c>
      <c r="O14">
        <f>5475.45*2</f>
        <v>10950.9</v>
      </c>
      <c r="P14" s="5" t="s">
        <v>61</v>
      </c>
      <c r="Q14" s="6">
        <v>45419</v>
      </c>
    </row>
    <row r="15" spans="1:18" x14ac:dyDescent="0.35">
      <c r="A15" s="5">
        <v>2024</v>
      </c>
      <c r="B15" s="6">
        <v>45292</v>
      </c>
      <c r="C15" s="6">
        <v>45382</v>
      </c>
      <c r="D15" s="5" t="s">
        <v>55</v>
      </c>
      <c r="E15" t="s">
        <v>89</v>
      </c>
      <c r="F15" t="s">
        <v>90</v>
      </c>
      <c r="G15" t="s">
        <v>91</v>
      </c>
      <c r="H15" t="s">
        <v>52</v>
      </c>
      <c r="I15" t="s">
        <v>92</v>
      </c>
      <c r="J15" s="5" t="s">
        <v>60</v>
      </c>
      <c r="K15" s="5" t="s">
        <v>53</v>
      </c>
      <c r="L15">
        <f>3503.91*2</f>
        <v>7007.82</v>
      </c>
      <c r="M15" s="5">
        <f t="shared" si="0"/>
        <v>449.5</v>
      </c>
      <c r="N15" s="5">
        <v>0</v>
      </c>
      <c r="O15">
        <f>3279.16*2</f>
        <v>6558.32</v>
      </c>
      <c r="P15" s="5" t="s">
        <v>61</v>
      </c>
      <c r="Q15" s="6">
        <v>45419</v>
      </c>
    </row>
    <row r="16" spans="1:18" x14ac:dyDescent="0.35">
      <c r="A16" s="5">
        <v>2024</v>
      </c>
      <c r="B16" s="6">
        <v>45292</v>
      </c>
      <c r="C16" s="6">
        <v>45382</v>
      </c>
      <c r="D16" s="5" t="s">
        <v>55</v>
      </c>
      <c r="E16" t="s">
        <v>93</v>
      </c>
      <c r="F16" t="s">
        <v>94</v>
      </c>
      <c r="G16" t="s">
        <v>95</v>
      </c>
      <c r="H16" t="s">
        <v>51</v>
      </c>
      <c r="I16" t="s">
        <v>96</v>
      </c>
      <c r="J16" s="5" t="s">
        <v>60</v>
      </c>
      <c r="K16" s="5" t="s">
        <v>53</v>
      </c>
      <c r="L16">
        <f>1147.99*2</f>
        <v>2295.98</v>
      </c>
      <c r="M16" s="5">
        <f t="shared" si="0"/>
        <v>113.92000000000007</v>
      </c>
      <c r="N16" s="5">
        <v>0</v>
      </c>
      <c r="O16">
        <f>1091.03*2</f>
        <v>2182.06</v>
      </c>
      <c r="P16" s="5" t="s">
        <v>61</v>
      </c>
      <c r="Q16" s="6">
        <v>45419</v>
      </c>
    </row>
    <row r="17" spans="1:17" x14ac:dyDescent="0.35">
      <c r="A17" s="5">
        <v>2024</v>
      </c>
      <c r="B17" s="6">
        <v>45292</v>
      </c>
      <c r="C17" s="6">
        <v>45382</v>
      </c>
      <c r="D17" s="5" t="s">
        <v>55</v>
      </c>
      <c r="E17" t="s">
        <v>97</v>
      </c>
      <c r="F17" t="s">
        <v>98</v>
      </c>
      <c r="G17" t="s">
        <v>99</v>
      </c>
      <c r="H17" t="s">
        <v>51</v>
      </c>
      <c r="I17" t="s">
        <v>100</v>
      </c>
      <c r="J17" s="5" t="s">
        <v>74</v>
      </c>
      <c r="K17" s="5" t="s">
        <v>53</v>
      </c>
      <c r="L17">
        <f>4726.99*2</f>
        <v>9453.98</v>
      </c>
      <c r="M17" s="5">
        <f t="shared" si="0"/>
        <v>715.63999999999942</v>
      </c>
      <c r="N17" s="5">
        <v>0</v>
      </c>
      <c r="O17">
        <f>4369.17*2</f>
        <v>8738.34</v>
      </c>
      <c r="P17" s="5" t="s">
        <v>61</v>
      </c>
      <c r="Q17" s="6">
        <v>45419</v>
      </c>
    </row>
    <row r="18" spans="1:17" x14ac:dyDescent="0.35">
      <c r="A18" s="5">
        <v>2024</v>
      </c>
      <c r="B18" s="6">
        <v>45292</v>
      </c>
      <c r="C18" s="6">
        <v>45382</v>
      </c>
      <c r="D18" s="5" t="s">
        <v>55</v>
      </c>
      <c r="E18" t="s">
        <v>101</v>
      </c>
      <c r="F18" t="s">
        <v>102</v>
      </c>
      <c r="G18" t="s">
        <v>103</v>
      </c>
      <c r="H18" t="s">
        <v>51</v>
      </c>
      <c r="I18" t="s">
        <v>104</v>
      </c>
      <c r="J18" s="5" t="s">
        <v>60</v>
      </c>
      <c r="K18" s="5" t="s">
        <v>53</v>
      </c>
      <c r="L18">
        <f>5997.53*2</f>
        <v>11995.06</v>
      </c>
      <c r="M18" s="5">
        <f t="shared" si="0"/>
        <v>1044.1599999999999</v>
      </c>
      <c r="N18" s="5">
        <v>0</v>
      </c>
      <c r="O18">
        <f>5475.45*2</f>
        <v>10950.9</v>
      </c>
      <c r="P18" s="5" t="s">
        <v>61</v>
      </c>
      <c r="Q18" s="6">
        <v>45419</v>
      </c>
    </row>
    <row r="19" spans="1:17" x14ac:dyDescent="0.35">
      <c r="A19" s="5">
        <v>2024</v>
      </c>
      <c r="B19" s="6">
        <v>45292</v>
      </c>
      <c r="C19" s="6">
        <v>45382</v>
      </c>
      <c r="D19" s="5" t="s">
        <v>55</v>
      </c>
      <c r="E19" t="s">
        <v>105</v>
      </c>
      <c r="F19" t="s">
        <v>106</v>
      </c>
      <c r="G19" t="s">
        <v>71</v>
      </c>
      <c r="H19" t="s">
        <v>52</v>
      </c>
      <c r="I19" t="s">
        <v>107</v>
      </c>
      <c r="J19" s="5" t="s">
        <v>60</v>
      </c>
      <c r="K19" s="5" t="s">
        <v>53</v>
      </c>
      <c r="L19">
        <f>2312.52*2</f>
        <v>4625.04</v>
      </c>
      <c r="M19" s="5">
        <f t="shared" si="0"/>
        <v>262.97999999999956</v>
      </c>
      <c r="N19" s="5">
        <v>0</v>
      </c>
      <c r="O19">
        <f>2181.03*2</f>
        <v>4362.0600000000004</v>
      </c>
      <c r="P19" s="5" t="s">
        <v>61</v>
      </c>
      <c r="Q19" s="6">
        <v>45419</v>
      </c>
    </row>
    <row r="20" spans="1:17" x14ac:dyDescent="0.35">
      <c r="A20" s="5">
        <v>2024</v>
      </c>
      <c r="B20" s="6">
        <v>45292</v>
      </c>
      <c r="C20" s="6">
        <v>45382</v>
      </c>
      <c r="D20" s="5" t="s">
        <v>55</v>
      </c>
      <c r="E20" t="s">
        <v>108</v>
      </c>
      <c r="F20" t="s">
        <v>109</v>
      </c>
      <c r="G20" t="s">
        <v>110</v>
      </c>
      <c r="H20" t="s">
        <v>52</v>
      </c>
      <c r="I20" t="s">
        <v>82</v>
      </c>
      <c r="J20" s="5" t="s">
        <v>60</v>
      </c>
      <c r="K20" s="5" t="s">
        <v>53</v>
      </c>
      <c r="L20">
        <f>2894.79*2</f>
        <v>5789.58</v>
      </c>
      <c r="M20" s="5">
        <f t="shared" si="0"/>
        <v>337.51999999999953</v>
      </c>
      <c r="N20" s="5">
        <v>0</v>
      </c>
      <c r="O20">
        <f>2726.03*2</f>
        <v>5452.06</v>
      </c>
      <c r="P20" s="5" t="s">
        <v>61</v>
      </c>
      <c r="Q20" s="6">
        <v>45419</v>
      </c>
    </row>
    <row r="21" spans="1:17" x14ac:dyDescent="0.35">
      <c r="A21" s="5">
        <v>2024</v>
      </c>
      <c r="B21" s="6">
        <v>45292</v>
      </c>
      <c r="C21" s="6">
        <v>45382</v>
      </c>
      <c r="D21" s="5" t="s">
        <v>55</v>
      </c>
      <c r="E21" t="s">
        <v>111</v>
      </c>
      <c r="F21" t="s">
        <v>112</v>
      </c>
      <c r="G21" t="s">
        <v>99</v>
      </c>
      <c r="H21" t="s">
        <v>52</v>
      </c>
      <c r="I21" t="s">
        <v>113</v>
      </c>
      <c r="J21" s="5" t="s">
        <v>60</v>
      </c>
      <c r="K21" s="5" t="s">
        <v>53</v>
      </c>
      <c r="L21">
        <f>4312.75*2</f>
        <v>8625.5</v>
      </c>
      <c r="M21" s="5">
        <f t="shared" si="0"/>
        <v>625.5</v>
      </c>
      <c r="N21" s="5">
        <v>0</v>
      </c>
      <c r="O21">
        <f>4000*2</f>
        <v>8000</v>
      </c>
      <c r="P21" s="5" t="s">
        <v>61</v>
      </c>
      <c r="Q21" s="6">
        <v>45419</v>
      </c>
    </row>
    <row r="22" spans="1:17" x14ac:dyDescent="0.35">
      <c r="A22" s="5">
        <v>2024</v>
      </c>
      <c r="B22" s="6">
        <v>45292</v>
      </c>
      <c r="C22" s="6">
        <v>45382</v>
      </c>
      <c r="D22" s="5" t="s">
        <v>55</v>
      </c>
      <c r="E22" t="s">
        <v>114</v>
      </c>
      <c r="F22" t="s">
        <v>115</v>
      </c>
      <c r="G22" t="s">
        <v>116</v>
      </c>
      <c r="H22" t="s">
        <v>52</v>
      </c>
      <c r="I22" t="s">
        <v>117</v>
      </c>
      <c r="J22" s="5" t="s">
        <v>60</v>
      </c>
      <c r="K22" s="5" t="s">
        <v>53</v>
      </c>
      <c r="L22">
        <f>2653.35*2</f>
        <v>5306.7</v>
      </c>
      <c r="M22" s="5">
        <f t="shared" si="0"/>
        <v>306.64999999999964</v>
      </c>
      <c r="N22" s="5">
        <v>0</v>
      </c>
      <c r="O22">
        <v>5000.05</v>
      </c>
      <c r="P22" s="5" t="s">
        <v>61</v>
      </c>
      <c r="Q22" s="6">
        <v>45419</v>
      </c>
    </row>
    <row r="23" spans="1:17" x14ac:dyDescent="0.35">
      <c r="A23" s="5">
        <v>2024</v>
      </c>
      <c r="B23" s="6">
        <v>45292</v>
      </c>
      <c r="C23" s="6">
        <v>45382</v>
      </c>
      <c r="D23" s="5" t="s">
        <v>55</v>
      </c>
      <c r="E23" t="s">
        <v>118</v>
      </c>
      <c r="F23" t="s">
        <v>119</v>
      </c>
      <c r="G23" t="s">
        <v>120</v>
      </c>
      <c r="H23" t="s">
        <v>51</v>
      </c>
      <c r="I23" t="s">
        <v>121</v>
      </c>
      <c r="J23" s="5" t="s">
        <v>60</v>
      </c>
      <c r="K23" s="5" t="s">
        <v>53</v>
      </c>
      <c r="L23">
        <f>2653.35*2</f>
        <v>5306.7</v>
      </c>
      <c r="M23" s="5">
        <f t="shared" si="0"/>
        <v>306.64999999999964</v>
      </c>
      <c r="N23" s="5">
        <v>0</v>
      </c>
      <c r="O23">
        <v>5000.05</v>
      </c>
      <c r="P23" s="5" t="s">
        <v>61</v>
      </c>
      <c r="Q23" s="6">
        <v>45419</v>
      </c>
    </row>
    <row r="24" spans="1:17" x14ac:dyDescent="0.35">
      <c r="A24" s="5">
        <v>2024</v>
      </c>
      <c r="B24" s="6">
        <v>45292</v>
      </c>
      <c r="C24" s="6">
        <v>45382</v>
      </c>
      <c r="D24" s="5" t="s">
        <v>55</v>
      </c>
      <c r="E24" t="s">
        <v>122</v>
      </c>
      <c r="F24" t="s">
        <v>123</v>
      </c>
      <c r="G24" t="s">
        <v>124</v>
      </c>
      <c r="H24" t="s">
        <v>51</v>
      </c>
      <c r="I24" t="s">
        <v>113</v>
      </c>
      <c r="J24" s="5" t="s">
        <v>60</v>
      </c>
      <c r="K24" s="5" t="s">
        <v>53</v>
      </c>
      <c r="L24">
        <f>1147.99*2</f>
        <v>2295.98</v>
      </c>
      <c r="M24" s="5">
        <f t="shared" si="0"/>
        <v>113.92000000000007</v>
      </c>
      <c r="N24" s="5">
        <v>0</v>
      </c>
      <c r="O24">
        <f>1091.03*2</f>
        <v>2182.06</v>
      </c>
      <c r="P24" s="5" t="s">
        <v>61</v>
      </c>
      <c r="Q24" s="6">
        <v>45419</v>
      </c>
    </row>
  </sheetData>
  <mergeCells count="7">
    <mergeCell ref="A6:R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K25:K201">
      <formula1>Hidden_210</formula1>
    </dataValidation>
    <dataValidation type="list" allowBlank="1" showErrorMessage="1" sqref="K8:K24">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51</v>
      </c>
    </row>
    <row r="2" spans="1:1" x14ac:dyDescent="0.3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dcterms:created xsi:type="dcterms:W3CDTF">2024-05-03T19:44:02Z</dcterms:created>
  <dcterms:modified xsi:type="dcterms:W3CDTF">2024-05-17T17:16:20Z</dcterms:modified>
</cp:coreProperties>
</file>